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<sst xmlns="http://schemas.openxmlformats.org/spreadsheetml/2006/main" count="157" uniqueCount="89">
  <si>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</si>
  <si>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</si>
  <si>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</si>
  <si>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</si>
  <si>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</si>
  <si>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</si>
  <si>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</si>
  <si>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</si>
  <si>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</si>
  <si>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</si>
  <si>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</si>
  <si>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</si>
  <si>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</si>
  <si>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</si>
  <si>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</si>
  <si>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</si>
  <si>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</si>
  <si>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</si>
  <si>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</si>
  <si>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</si>
  <si>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</si>
  <si>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</si>
  <si>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</si>
  <si>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</si>
  <si>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</si>
  <si>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</si>
  <si>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</si>
  <si>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</si>
  <si>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</si>
  <si>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</si>
  <si>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</si>
  <si>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</si>
  <si>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</si>
  <si>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</si>
  <si>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</si>
  <si>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</si>
  <si>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</si>
  <si>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</si>
  <si>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</si>
  <si>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</si>
  <si>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</si>
  <si>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</si>
  <si>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</si>
  <si>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</si>
  <si>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</si>
  <si>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</si>
  <si>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</si>
  <si>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</si>
  <si>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</si>
  <si>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</si>
  <si>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</si>
  <si>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</si>
  <si>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</si>
  <si>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</si>
  <si>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</si>
  <si>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</si>
  <si>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</si>
  <si>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</si>
  <si>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</si>
  <si>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</si>
  <si>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</si>
  <si>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</si>
  <si>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</si>
  <si>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</si>
  <si>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</si>
  <si>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</si>
  <si>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</si>
  <si>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</si>
  <si>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</si>
  <si>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</si>
  <si>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</si>
  <si>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</si>
  <si>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</si>
  <si>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</si>
  <si>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</si>
  <si>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</si>
  <si>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</si>
  <si>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</si>
  <si>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</si>
  <si>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</si>
  <si>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</si>
  <si>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</si>
  <si>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</si>
  <si>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</si>
  <si>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</si>
  <si>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16.03.2018</t>
  </si>
  <si>
    <r>
      <t xml:space="preserve">станом на 16.03.2018р.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</si>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</sst>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.75"/>
      <color indexed="8"/>
      <name val="Times New Roman"/>
      <family val="1"/>
    </font>
    <font>
      <sz val="6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0"/>
        <c:lblOffset val="100"/>
        <c:tickLblSkip val="1"/>
        <c:noMultiLvlLbl val="0"/>
      </c:catAx>
      <c:valAx>
        <c:axId val="599230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0"/>
        <c:lblOffset val="100"/>
        <c:tickLblSkip val="1"/>
        <c:noMultiLvlLbl val="0"/>
      </c:catAx>
      <c:valAx>
        <c:axId val="219308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67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0"/>
        <c:lblOffset val="100"/>
        <c:tickLblSkip val="1"/>
        <c:noMultiLvlLbl val="0"/>
      </c:catAx>
      <c:valAx>
        <c:axId val="31570583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699792"/>
        <c:axId val="7080401"/>
      </c:bar3D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99792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723610"/>
        <c:axId val="36641579"/>
      </c:bar3D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296 207,7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-76 365,2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- 75 987,9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66</v>
      </c>
      <c r="S1" s="138"/>
      <c r="T1" s="138"/>
      <c r="U1" s="138"/>
      <c r="V1" s="138"/>
      <c r="W1" s="139"/>
    </row>
    <row r="2" spans="1:23" ht="15" thickBot="1">
      <c r="A2" s="140" t="s">
        <v>70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71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8">
        <v>0</v>
      </c>
      <c r="V4" s="149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1">
        <v>1</v>
      </c>
      <c r="V5" s="112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2">
        <v>0</v>
      </c>
      <c r="V7" s="133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1">
        <v>0</v>
      </c>
      <c r="V8" s="112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1">
        <v>0</v>
      </c>
      <c r="V10" s="112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1">
        <v>0</v>
      </c>
      <c r="V12" s="112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1">
        <v>0</v>
      </c>
      <c r="V14" s="112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1">
        <v>0</v>
      </c>
      <c r="V16" s="112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1">
        <v>0</v>
      </c>
      <c r="V21" s="112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1">
        <v>0</v>
      </c>
      <c r="V22" s="112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8">
        <f>SUM(U4:U23)</f>
        <v>1</v>
      </c>
      <c r="V24" s="12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43132</v>
      </c>
      <c r="S29" s="131">
        <f>14560.55/1000</f>
        <v>14.56055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43132</v>
      </c>
      <c r="S39" s="120">
        <f>4362046.31/1000</f>
        <v>4362.04631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1" sqref="D5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73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1">
        <v>0</v>
      </c>
      <c r="V8" s="112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1">
        <v>0</v>
      </c>
      <c r="V9" s="112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1">
        <v>1</v>
      </c>
      <c r="V10" s="112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1">
        <v>0</v>
      </c>
      <c r="V12" s="112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1">
        <v>0</v>
      </c>
      <c r="V15" s="112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1">
        <v>0</v>
      </c>
      <c r="V18" s="112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1">
        <v>0</v>
      </c>
      <c r="V19" s="112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26">
        <v>0</v>
      </c>
      <c r="V23" s="12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28">
        <f>SUM(U4:U23)</f>
        <v>1</v>
      </c>
      <c r="V24" s="12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43160</v>
      </c>
      <c r="S29" s="131">
        <v>144.8304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43160</v>
      </c>
      <c r="S39" s="120">
        <v>4586.3857499999995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83</v>
      </c>
      <c r="S1" s="138"/>
      <c r="T1" s="138"/>
      <c r="U1" s="138"/>
      <c r="V1" s="138"/>
      <c r="W1" s="139"/>
    </row>
    <row r="2" spans="1:23" ht="15" thickBot="1">
      <c r="A2" s="140" t="s">
        <v>85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86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4736.524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4736.5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4736.5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4736.5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37.24000000000057</v>
      </c>
      <c r="N8" s="65">
        <v>6747.14</v>
      </c>
      <c r="O8" s="65">
        <v>5000</v>
      </c>
      <c r="P8" s="3">
        <f t="shared" si="2"/>
        <v>1.349428</v>
      </c>
      <c r="Q8" s="2">
        <v>4736.5</v>
      </c>
      <c r="R8" s="71">
        <v>0</v>
      </c>
      <c r="S8" s="72">
        <v>0.04</v>
      </c>
      <c r="T8" s="70">
        <v>1011.64</v>
      </c>
      <c r="U8" s="111">
        <v>1</v>
      </c>
      <c r="V8" s="112"/>
      <c r="W8" s="68">
        <f t="shared" si="3"/>
        <v>1012.68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4736.5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4736.5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4736.5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4736.5</v>
      </c>
      <c r="R12" s="69">
        <v>0</v>
      </c>
      <c r="S12" s="65">
        <v>0</v>
      </c>
      <c r="T12" s="70">
        <v>20</v>
      </c>
      <c r="U12" s="111">
        <v>0</v>
      </c>
      <c r="V12" s="112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12000</v>
      </c>
      <c r="P13" s="3">
        <f t="shared" si="2"/>
        <v>0.7005166666666667</v>
      </c>
      <c r="Q13" s="2">
        <v>4736.5</v>
      </c>
      <c r="R13" s="69">
        <v>689.5</v>
      </c>
      <c r="S13" s="65">
        <v>0</v>
      </c>
      <c r="T13" s="70">
        <v>0</v>
      </c>
      <c r="U13" s="111">
        <v>0</v>
      </c>
      <c r="V13" s="112"/>
      <c r="W13" s="68">
        <f t="shared" si="3"/>
        <v>689.5</v>
      </c>
    </row>
    <row r="14" spans="1:23" ht="12.75">
      <c r="A14" s="10">
        <v>43175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4736.5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43178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5500</v>
      </c>
      <c r="P15" s="3">
        <f>N15/O15</f>
        <v>0</v>
      </c>
      <c r="Q15" s="2">
        <v>4736.5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43179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4736.5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43180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5400</v>
      </c>
      <c r="P17" s="3">
        <f t="shared" si="2"/>
        <v>0</v>
      </c>
      <c r="Q17" s="2">
        <v>4736.5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8700</v>
      </c>
      <c r="P18" s="3">
        <f>N18/O18</f>
        <v>0</v>
      </c>
      <c r="Q18" s="2">
        <v>4736.5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4736.5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4736.5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4736.5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>N22/O21</f>
        <v>0</v>
      </c>
      <c r="Q22" s="2">
        <v>4736.5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12900</v>
      </c>
      <c r="P23" s="3">
        <f t="shared" si="2"/>
        <v>0</v>
      </c>
      <c r="Q23" s="2">
        <v>4736.5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10005</v>
      </c>
      <c r="P24" s="3">
        <f t="shared" si="2"/>
        <v>0</v>
      </c>
      <c r="Q24" s="2">
        <v>4736.5</v>
      </c>
      <c r="R24" s="98"/>
      <c r="S24" s="99"/>
      <c r="T24" s="100"/>
      <c r="U24" s="126"/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35639.4</v>
      </c>
      <c r="C25" s="85">
        <f t="shared" si="4"/>
        <v>723.6</v>
      </c>
      <c r="D25" s="107">
        <f t="shared" si="4"/>
        <v>723.6</v>
      </c>
      <c r="E25" s="107">
        <f t="shared" si="4"/>
        <v>0</v>
      </c>
      <c r="F25" s="85">
        <f t="shared" si="4"/>
        <v>283.7</v>
      </c>
      <c r="G25" s="85">
        <f t="shared" si="4"/>
        <v>3474.2999999999993</v>
      </c>
      <c r="H25" s="85">
        <f t="shared" si="4"/>
        <v>4272.3</v>
      </c>
      <c r="I25" s="85">
        <f t="shared" si="4"/>
        <v>889.3000000000001</v>
      </c>
      <c r="J25" s="85">
        <f t="shared" si="4"/>
        <v>277.4</v>
      </c>
      <c r="K25" s="85">
        <f t="shared" si="4"/>
        <v>586.3</v>
      </c>
      <c r="L25" s="85">
        <f t="shared" si="4"/>
        <v>819.7</v>
      </c>
      <c r="M25" s="84">
        <f t="shared" si="4"/>
        <v>399.2400000000008</v>
      </c>
      <c r="N25" s="84">
        <f t="shared" si="4"/>
        <v>47365.240000000005</v>
      </c>
      <c r="O25" s="84">
        <f t="shared" si="4"/>
        <v>125025</v>
      </c>
      <c r="P25" s="86">
        <f>N25/O25</f>
        <v>0.37884615076984607</v>
      </c>
      <c r="Q25" s="2"/>
      <c r="R25" s="75">
        <f>SUM(R4:R24)</f>
        <v>689.5</v>
      </c>
      <c r="S25" s="75">
        <f>SUM(S4:S24)</f>
        <v>0.04</v>
      </c>
      <c r="T25" s="75">
        <f>SUM(T4:T24)</f>
        <v>1031.6399999999999</v>
      </c>
      <c r="U25" s="128">
        <f>SUM(U4:U24)</f>
        <v>1</v>
      </c>
      <c r="V25" s="129"/>
      <c r="W25" s="75">
        <f>R25+S25+U25+T25+V25</f>
        <v>1722.1799999999998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43175</v>
      </c>
      <c r="S30" s="131">
        <v>711.3905699999999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43175</v>
      </c>
      <c r="S40" s="120">
        <v>5180.121819999999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88</v>
      </c>
      <c r="P27" s="161"/>
    </row>
    <row r="28" spans="1:16" ht="30.75" customHeight="1">
      <c r="A28" s="151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березень!S40</f>
        <v>5180.121819999999</v>
      </c>
      <c r="B29" s="45">
        <v>2015</v>
      </c>
      <c r="C29" s="45">
        <v>883.96</v>
      </c>
      <c r="D29" s="45">
        <v>806.429</v>
      </c>
      <c r="E29" s="45">
        <v>806.45</v>
      </c>
      <c r="F29" s="45">
        <v>6000</v>
      </c>
      <c r="G29" s="45">
        <v>1362.79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3056.2</v>
      </c>
      <c r="N29" s="47">
        <f>M29-L29</f>
        <v>-5771.229</v>
      </c>
      <c r="O29" s="162">
        <f>березень!S30</f>
        <v>711.3905699999999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175718.29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30563.99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64295.21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5836.2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9252.13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7741.4899999999525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296207.64999999997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883.96</v>
      </c>
    </row>
    <row r="59" spans="1:3" ht="25.5">
      <c r="A59" s="76" t="s">
        <v>54</v>
      </c>
      <c r="B59" s="9">
        <f>D29</f>
        <v>806.429</v>
      </c>
      <c r="C59" s="9">
        <f>E29</f>
        <v>806.45</v>
      </c>
    </row>
    <row r="60" spans="1:3" ht="12.75">
      <c r="A60" s="76" t="s">
        <v>55</v>
      </c>
      <c r="B60" s="9">
        <f>F29</f>
        <v>6000</v>
      </c>
      <c r="C60" s="9">
        <f>G29</f>
        <v>1362.79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2018-03-16T12:08:09Z</dcterms:modified>
  <cp:category/>
  <cp:version/>
  <cp:contentType/>
  <cp:contentStatus/>
</cp:coreProperties>
</file>